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33行財政支援課\00.一時保存フォルダ（令和７年度）\P_地方公営企業全般\P3_公営企業経営指導\P301_公営企業経営指導\05 250114【0203総務省〆】公営企業に係る経営比較分析表（令和６年度決算）の分析・公表について\05 完成版（公表用）\15小郡市\"/>
    </mc:Choice>
  </mc:AlternateContent>
  <xr:revisionPtr revIDLastSave="0" documentId="13_ncr:1_{957A8499-D5B3-4DB9-BDA5-AC92124E81B7}" xr6:coauthVersionLast="47" xr6:coauthVersionMax="47" xr10:uidLastSave="{00000000-0000-0000-0000-000000000000}"/>
  <workbookProtection workbookAlgorithmName="SHA-512" workbookHashValue="yzk1CgNe5WDdd0hBqP4XOY8opvHIDO2UllDkCMtUskg82K/cpfkjti6eQcLfPpKoXUzhDz4mFATgMpylPNvcuA==" workbookSaltValue="ANSEszbTEAb8y0hmHeEZK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H85" i="4"/>
  <c r="E85" i="4"/>
  <c r="BB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<sst xmlns="http://schemas.openxmlformats.org/spreadsheetml/2006/main" count="236" uniqueCount="116">
  <si>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</si>
  <si>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</si>
  <si>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</si>
  <si>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</si>
  <si>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</si>
  <si>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</si>
  <si>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</si>
  <si>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</si>
  <si>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</si>
  <si>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</si>
  <si>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</si>
  <si>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</si>
  <si>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</si>
  <si>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</si>
  <si>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</si>
  <si>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</si>
  <si>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</si>
  <si>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</si>
  <si>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</si>
  <si>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</si>
  <si>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</si>
  <si>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</si>
  <si>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</si>
  <si>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</si>
  <si>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</si>
  <si>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</si>
  <si>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</si>
  <si>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</si>
  <si>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</si>
  <si>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</si>
  <si>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</si>
  <si>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</si>
  <si>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</si>
  <si>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</si>
  <si>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</si>
  <si>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</si>
  <si>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</si>
  <si>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</si>
  <si>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</si>
  <si>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</si>
  <si>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</si>
  <si>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</si>
  <si>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</si>
  <si>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</si>
  <si>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</si>
  <si>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</si>
  <si>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</si>
  <si>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</si>
  <si>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</si>
  <si>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</si>
  <si>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</si>
  <si>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</si>
  <si>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</si>
  <si>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</si>
  <si>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</si>
  <si>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</si>
  <si>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</si>
  <si>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</si>
  <si>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</si>
  <si>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</si>
  <si>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</si>
  <si>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</si>
  <si>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</si>
  <si>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</si>
  <si>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</si>
  <si>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</si>
  <si>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</si>
  <si>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</si>
  <si>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</si>
  <si>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</si>
  <si>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</si>
  <si>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</si>
  <si>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</si>
  <si>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</si>
  <si>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</si>
  <si>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</si>
  <si>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</si>
  <si>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</si>
  <si>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</si>
  <si>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</si>
  <si>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</si>
  <si>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</si>
  <si>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</si>
  <si>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</si>
  <si>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</si>
  <si>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</si>
  <si>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</si>
  <si>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</si>
  <si>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</si>
  <si>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</si>
  <si>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</si>
  <si>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</si>
  <si>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</si>
  <si>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</si>
  <si>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</si>
  <si>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小郡市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</si>
  <si>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</si>
  <si>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</si>
  <si>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</si>
  <si>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</si>
  <si>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</si>
  <si>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</si>
  <si>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</si>
  <si>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</si>
  <si>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</si>
  <si>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</si>
  <si>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</si>
  <si>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</si>
  <si>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</si>
  <si>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</si>
  <si>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</si>
  <si>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</si>
  <si>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</si>
  <si>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①経常収支比率は前年度と比較すると2.33ポイントの増加となった。単年度収支は黒字ではあるが、余力がない状態であるため、下水道使用料等の収入の増加や支出の適正化にさらに取り組む必要がある。
③流動比率は100％を下回っているが、これは当市が令和6年度決算時点で下水道面整備事業を推し進めている段階にあり、その財源の一部を企業債の借入により調達しているために流動負債が多いことが要因と考えられる。なお、企業債の償還原資には一般会計繰入金や下水道使用料収入を充てるため、返済に支障はないと考える。
④企業債残高対事業規模比率については類似団体と比較すると低い状態にあるが、前年度と比較すると増加している。これは令和9年度概成予定である筑後川中流右岸地区の面整備の建設改良費に係る企業債の発行に起因するものであり、投資規模に問題はないと考える。
⑤経費回収率は前年度よりも2.68ポイント増加したが、依然として100％を下回る状態となっているため、今後も経費の削減、下水道使用料の適正化等に努め、経営の健全化を図っていく必要がある。
⑥汚水処理原価は類似団体と比較して高い状態が続いている。これは、当市に関連する流域下水道の維持管理負担金の処理単価が高く、費用構成の大半を占めていることが要因と考えられる。今後も維持管理負担金単価の改善を働きかけるとともに、下水道未接続世帯への接続促進を行うことにより水洗化率の向上を図ることで、汚水処理原価の低減に努める必要がある。
⑧水洗化率は前年度と比較すると0.55ポイント減少している。これは処理区域内人口の増加に比べて水洗化人口の増加が低いことによるものである。したがって、下水道未接続世帯への接続促進の取組を今後さらに強化していく必要がある。</t>
    <rPh sb="26" eb="28">
      <t>ゾウカ</t>
    </rPh>
    <rPh sb="253" eb="254">
      <t>タイ</t>
    </rPh>
    <rPh sb="254" eb="256">
      <t>ジギョウ</t>
    </rPh>
    <rPh sb="421" eb="423">
      <t>コンゴ</t>
    </rPh>
    <rPh sb="424" eb="426">
      <t>ケイヒ</t>
    </rPh>
    <rPh sb="427" eb="429">
      <t>サクゲン</t>
    </rPh>
    <rPh sb="430" eb="436">
      <t>ゲスイドウシヨウリョウ</t>
    </rPh>
    <rPh sb="437" eb="441">
      <t>テキセイカトウ</t>
    </rPh>
    <rPh sb="442" eb="443">
      <t>ツト</t>
    </rPh>
    <rPh sb="445" eb="447">
      <t>ケイエイ</t>
    </rPh>
    <rPh sb="448" eb="451">
      <t>ケンゼンカ</t>
    </rPh>
    <rPh sb="452" eb="453">
      <t>ハカ</t>
    </rPh>
    <rPh sb="457" eb="459">
      <t>ヒツヨウ</t>
    </rPh>
    <rPh sb="465" eb="471">
      <t>オスイショリゲンカ</t>
    </rPh>
    <rPh sb="472" eb="476">
      <t>ルイジダンタイ</t>
    </rPh>
    <rPh sb="477" eb="479">
      <t>ヒカク</t>
    </rPh>
    <rPh sb="481" eb="482">
      <t>タカ</t>
    </rPh>
    <rPh sb="483" eb="485">
      <t>ジョウタイ</t>
    </rPh>
    <rPh sb="486" eb="487">
      <t>ツヅ</t>
    </rPh>
    <rPh sb="496" eb="498">
      <t>トウシ</t>
    </rPh>
    <rPh sb="499" eb="501">
      <t>カンレン</t>
    </rPh>
    <rPh sb="503" eb="508">
      <t>リュウイキゲスイドウ</t>
    </rPh>
    <rPh sb="509" eb="516">
      <t>イジカンリフタンキン</t>
    </rPh>
    <rPh sb="517" eb="521">
      <t>ショリタンカ</t>
    </rPh>
    <rPh sb="522" eb="523">
      <t>タカ</t>
    </rPh>
    <rPh sb="525" eb="529">
      <t>ヒヨウコウセイ</t>
    </rPh>
    <rPh sb="530" eb="532">
      <t>タイハン</t>
    </rPh>
    <rPh sb="533" eb="534">
      <t>シ</t>
    </rPh>
    <rPh sb="541" eb="543">
      <t>ヨウイン</t>
    </rPh>
    <rPh sb="544" eb="545">
      <t>カンガ</t>
    </rPh>
    <rPh sb="550" eb="552">
      <t>コンゴ</t>
    </rPh>
    <rPh sb="553" eb="557">
      <t>イジカンリ</t>
    </rPh>
    <rPh sb="557" eb="562">
      <t>フタンキンタンカ</t>
    </rPh>
    <rPh sb="563" eb="565">
      <t>カイゼン</t>
    </rPh>
    <rPh sb="566" eb="567">
      <t>ハタラ</t>
    </rPh>
    <rPh sb="576" eb="584">
      <t>ゲスイドウミセツゾクセタイ</t>
    </rPh>
    <rPh sb="586" eb="588">
      <t>セツゾク</t>
    </rPh>
    <rPh sb="588" eb="590">
      <t>ソクシン</t>
    </rPh>
    <rPh sb="591" eb="592">
      <t>オコナ</t>
    </rPh>
    <rPh sb="598" eb="602">
      <t>スイセンカリツ</t>
    </rPh>
    <rPh sb="603" eb="605">
      <t>コウジョウ</t>
    </rPh>
    <rPh sb="606" eb="607">
      <t>ハカ</t>
    </rPh>
    <rPh sb="612" eb="618">
      <t>オスイショリゲンカ</t>
    </rPh>
    <rPh sb="619" eb="621">
      <t>テイゲン</t>
    </rPh>
    <rPh sb="622" eb="623">
      <t>ツト</t>
    </rPh>
    <rPh sb="625" eb="627">
      <t>ヒツヨウ</t>
    </rPh>
    <rPh sb="633" eb="637">
      <t>スイセンカリツ</t>
    </rPh>
    <rPh sb="638" eb="641">
      <t>ゼンネンド</t>
    </rPh>
    <rPh sb="642" eb="644">
      <t>ヒカク</t>
    </rPh>
    <rPh sb="655" eb="657">
      <t>ゲンショウ</t>
    </rPh>
    <rPh sb="665" eb="670">
      <t>ショリクイキナイ</t>
    </rPh>
    <rPh sb="670" eb="672">
      <t>ジンコウ</t>
    </rPh>
    <rPh sb="673" eb="675">
      <t>ゾウカ</t>
    </rPh>
    <rPh sb="676" eb="677">
      <t>クラ</t>
    </rPh>
    <rPh sb="679" eb="684">
      <t>スイセンカジンコウ</t>
    </rPh>
    <rPh sb="685" eb="687">
      <t>ゾウカ</t>
    </rPh>
    <rPh sb="688" eb="689">
      <t>ヒク</t>
    </rPh>
    <rPh sb="707" eb="715">
      <t>ゲスイドウミセツゾクセタイ</t>
    </rPh>
    <rPh sb="717" eb="721">
      <t>セツゾクソクシン</t>
    </rPh>
    <rPh sb="722" eb="724">
      <t>トリクミ</t>
    </rPh>
    <rPh sb="725" eb="727">
      <t>コンゴ</t>
    </rPh>
    <rPh sb="730" eb="732">
      <t>キョウカ</t>
    </rPh>
    <rPh sb="736" eb="738">
      <t>ヒツヨウ</t>
    </rPh>
    <phoneticPr fontId="4"/>
  </si>
  <si>
    <t>①有形固定資産減価償却率及び②管渠老朽化率は類似団体と比較すると低い状態にあり、資産の老朽化はそれほど進んでいない。これは、当市下水道事業の資産が流域関連公共下水道のみで処理場等を持たず、またその大半が耐用年数の長い管渠資産であるためである。しかしながら、今後更新時期を迎える資産が増加する見込みであるため、将来の更新需要を見据え、老朽化したマンホール蓋の更新や管渠の老朽具合を確認するためのカメラ調査等を行っている。今後も引き続き長寿命化対策を含む計画的な改築や更新及び維持管理を行い、老朽化施設の適正かつ効率的な管理を行っていく必要がある。</t>
    <rPh sb="130" eb="132">
      <t>コウシン</t>
    </rPh>
    <rPh sb="141" eb="143">
      <t>ゾウカ</t>
    </rPh>
    <rPh sb="145" eb="147">
      <t>ミコ</t>
    </rPh>
    <rPh sb="209" eb="211">
      <t>コンゴ</t>
    </rPh>
    <rPh sb="212" eb="213">
      <t>ヒ</t>
    </rPh>
    <rPh sb="214" eb="215">
      <t>ツヅ</t>
    </rPh>
    <rPh sb="216" eb="222">
      <t>チョウジュミョウカタイサク</t>
    </rPh>
    <rPh sb="223" eb="224">
      <t>フク</t>
    </rPh>
    <rPh sb="225" eb="228">
      <t>ケイカクテキ</t>
    </rPh>
    <rPh sb="229" eb="231">
      <t>カイチク</t>
    </rPh>
    <rPh sb="232" eb="234">
      <t>コウシン</t>
    </rPh>
    <rPh sb="234" eb="235">
      <t>オヨ</t>
    </rPh>
    <rPh sb="236" eb="240">
      <t>イジカンリ</t>
    </rPh>
    <rPh sb="241" eb="242">
      <t>オコナ</t>
    </rPh>
    <rPh sb="244" eb="249">
      <t>ロウキュウカシセツ</t>
    </rPh>
    <rPh sb="250" eb="252">
      <t>テキセイ</t>
    </rPh>
    <rPh sb="254" eb="257">
      <t>コウリツテキ</t>
    </rPh>
    <rPh sb="258" eb="260">
      <t>カンリ</t>
    </rPh>
    <rPh sb="261" eb="262">
      <t>オコナ</t>
    </rPh>
    <rPh sb="266" eb="268">
      <t>ヒツヨウ</t>
    </rPh>
    <phoneticPr fontId="4"/>
  </si>
  <si>
    <t>　将来的な人口減少による下水道使用料収入の減少及び物価高騰によるコストの増加が見込まれることから、下水道使用料や汚水処理費の適正化、水洗化の普及促進等により、収入の増加や支出の適正化にさらに取り組む必要がある。そのためにも、令和6年度に改定した「下水道事業経営戦略」の計画と実績の比較検証を毎年度行い、今後の経営基盤強化に努めていく。
　また、当市の下水道面整備事業は終盤を迎えているため、今後は「下水道ストックマネジメント計画」の定期的な見直しを行い、計画的な点検・調査・改築を行っていくことで、下水道施設の安全確保、事業費の削減及び平準化につなげていく必要がある。
　</t>
    <rPh sb="1" eb="4">
      <t>ショウライテキ</t>
    </rPh>
    <rPh sb="5" eb="9">
      <t>ジンコウゲンショウ</t>
    </rPh>
    <rPh sb="12" eb="18">
      <t>ゲスイドウシヨウリョウ</t>
    </rPh>
    <rPh sb="18" eb="20">
      <t>シュウニュウ</t>
    </rPh>
    <rPh sb="21" eb="23">
      <t>ゲンショウ</t>
    </rPh>
    <rPh sb="23" eb="24">
      <t>オヨ</t>
    </rPh>
    <rPh sb="25" eb="27">
      <t>ブッカ</t>
    </rPh>
    <rPh sb="27" eb="29">
      <t>コウトウ</t>
    </rPh>
    <rPh sb="36" eb="38">
      <t>ゾウカ</t>
    </rPh>
    <rPh sb="39" eb="41">
      <t>ミコ</t>
    </rPh>
    <rPh sb="49" eb="55">
      <t>ゲスイドウシヨウリョウ</t>
    </rPh>
    <rPh sb="56" eb="61">
      <t>オスイショリヒ</t>
    </rPh>
    <rPh sb="79" eb="81">
      <t>シュウニュウ</t>
    </rPh>
    <rPh sb="82" eb="84">
      <t>ゾウカ</t>
    </rPh>
    <rPh sb="85" eb="87">
      <t>シシュツ</t>
    </rPh>
    <rPh sb="88" eb="91">
      <t>テキセイカ</t>
    </rPh>
    <rPh sb="95" eb="96">
      <t>ト</t>
    </rPh>
    <rPh sb="97" eb="98">
      <t>ク</t>
    </rPh>
    <rPh sb="99" eb="101">
      <t>ヒツヨウ</t>
    </rPh>
    <rPh sb="112" eb="114">
      <t>レイワ</t>
    </rPh>
    <rPh sb="115" eb="117">
      <t>ネンド</t>
    </rPh>
    <rPh sb="118" eb="120">
      <t>カイテイ</t>
    </rPh>
    <rPh sb="123" eb="126">
      <t>ゲスイドウ</t>
    </rPh>
    <rPh sb="126" eb="128">
      <t>ジギョウ</t>
    </rPh>
    <rPh sb="128" eb="132">
      <t>ケイエイセンリャク</t>
    </rPh>
    <rPh sb="134" eb="136">
      <t>ケイカク</t>
    </rPh>
    <rPh sb="137" eb="139">
      <t>ジッセキ</t>
    </rPh>
    <rPh sb="140" eb="142">
      <t>ヒカク</t>
    </rPh>
    <rPh sb="142" eb="144">
      <t>ケンショウ</t>
    </rPh>
    <rPh sb="145" eb="148">
      <t>マイネンド</t>
    </rPh>
    <rPh sb="148" eb="149">
      <t>オコナ</t>
    </rPh>
    <rPh sb="151" eb="153">
      <t>コンゴ</t>
    </rPh>
    <rPh sb="154" eb="160">
      <t>ケイエイキバンキョウカ</t>
    </rPh>
    <rPh sb="161" eb="162">
      <t>ツト</t>
    </rPh>
    <rPh sb="172" eb="174">
      <t>トウシ</t>
    </rPh>
    <rPh sb="175" eb="183">
      <t>ゲスイドウメンセイビジギョウ</t>
    </rPh>
    <rPh sb="184" eb="186">
      <t>シュウバン</t>
    </rPh>
    <rPh sb="187" eb="188">
      <t>ムカ</t>
    </rPh>
    <rPh sb="195" eb="197">
      <t>コンゴ</t>
    </rPh>
    <rPh sb="199" eb="202">
      <t>ゲスイドウ</t>
    </rPh>
    <rPh sb="212" eb="214">
      <t>ケイカク</t>
    </rPh>
    <rPh sb="216" eb="219">
      <t>テイキテキ</t>
    </rPh>
    <rPh sb="220" eb="222">
      <t>ミナオ</t>
    </rPh>
    <rPh sb="224" eb="225">
      <t>オコナ</t>
    </rPh>
    <rPh sb="227" eb="230">
      <t>ケイカクテキ</t>
    </rPh>
    <rPh sb="231" eb="233">
      <t>テンケン</t>
    </rPh>
    <rPh sb="234" eb="236">
      <t>チョウサ</t>
    </rPh>
    <rPh sb="237" eb="239">
      <t>カイチク</t>
    </rPh>
    <rPh sb="240" eb="241">
      <t>オコナ</t>
    </rPh>
    <rPh sb="249" eb="252">
      <t>ゲスイドウ</t>
    </rPh>
    <rPh sb="252" eb="254">
      <t>シセツ</t>
    </rPh>
    <rPh sb="255" eb="259">
      <t>アンゼンカクホ</t>
    </rPh>
    <rPh sb="260" eb="263">
      <t>ジギョウヒ</t>
    </rPh>
    <rPh sb="264" eb="266">
      <t>サクゲン</t>
    </rPh>
    <rPh sb="266" eb="267">
      <t>オヨ</t>
    </rPh>
    <rPh sb="268" eb="271">
      <t>ヘイジュンカ</t>
    </rPh>
    <rPh sb="278" eb="2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</si>
</sst>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CA-451D-A2C4-505221569D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BCA-451D-A2C4-505221569D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BC-4142-B308-6D45BB11B4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1BC-4142-B308-6D45BB11B4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91.45</c:v>
                </c:pt>
                <c:pt idx="1">
                  <c:v>92.02</c:v>
                </c:pt>
                <c:pt idx="2">
                  <c:v>92.07</c:v>
                </c:pt>
                <c:pt idx="3">
                  <c:v>92.66</c:v>
                </c:pt>
                <c:pt idx="4">
                  <c:v>92.11</c:v>
                </c:pt>
              </c:numCache>
            </c:numRef>
          </c:val>
          <c:extLst>
            <c:ext xmlns:c16="http://schemas.microsoft.com/office/drawing/2014/chart" uri="{C3380CC4-5D6E-409C-BE32-E72D297353CC}">
              <c16:uniqueId val="{00000000-401B-4573-961A-4012030C6E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01B-4573-961A-4012030C6E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91.97</c:v>
                </c:pt>
                <c:pt idx="1">
                  <c:v>98.56</c:v>
                </c:pt>
                <c:pt idx="2">
                  <c:v>98.53</c:v>
                </c:pt>
                <c:pt idx="3">
                  <c:v>98.06</c:v>
                </c:pt>
                <c:pt idx="4">
                  <c:v>100.39</c:v>
                </c:pt>
              </c:numCache>
            </c:numRef>
          </c:val>
          <c:extLst>
            <c:ext xmlns:c16="http://schemas.microsoft.com/office/drawing/2014/chart" uri="{C3380CC4-5D6E-409C-BE32-E72D297353CC}">
              <c16:uniqueId val="{00000000-AA51-4E00-B853-00DF9491BC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AA51-4E00-B853-00DF9491BC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10.74</c:v>
                </c:pt>
                <c:pt idx="1">
                  <c:v>13.18</c:v>
                </c:pt>
                <c:pt idx="2">
                  <c:v>15.58</c:v>
                </c:pt>
                <c:pt idx="3">
                  <c:v>17.79</c:v>
                </c:pt>
                <c:pt idx="4">
                  <c:v>19.579999999999998</c:v>
                </c:pt>
              </c:numCache>
            </c:numRef>
          </c:val>
          <c:extLst>
            <c:ext xmlns:c16="http://schemas.microsoft.com/office/drawing/2014/chart" uri="{C3380CC4-5D6E-409C-BE32-E72D297353CC}">
              <c16:uniqueId val="{00000000-9643-4DB0-8494-CDA0E533BE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643-4DB0-8494-CDA0E533BE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2.14</c:v>
                </c:pt>
              </c:numCache>
            </c:numRef>
          </c:val>
          <c:extLst>
            <c:ext xmlns:c16="http://schemas.microsoft.com/office/drawing/2014/chart" uri="{C3380CC4-5D6E-409C-BE32-E72D297353CC}">
              <c16:uniqueId val="{00000000-8CCE-45B3-A42B-6280D154E0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8CCE-45B3-A42B-6280D154E0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00-4AC9-9453-47F595D265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2400-4AC9-9453-47F595D265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67.540000000000006</c:v>
                </c:pt>
                <c:pt idx="1">
                  <c:v>67.23</c:v>
                </c:pt>
                <c:pt idx="2">
                  <c:v>71.14</c:v>
                </c:pt>
                <c:pt idx="3">
                  <c:v>74.16</c:v>
                </c:pt>
                <c:pt idx="4">
                  <c:v>77.349999999999994</c:v>
                </c:pt>
              </c:numCache>
            </c:numRef>
          </c:val>
          <c:extLst>
            <c:ext xmlns:c16="http://schemas.microsoft.com/office/drawing/2014/chart" uri="{C3380CC4-5D6E-409C-BE32-E72D297353CC}">
              <c16:uniqueId val="{00000000-6EEE-4937-A227-6EDC26D867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EEE-4937-A227-6EDC26D867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534.24</c:v>
                </c:pt>
                <c:pt idx="1">
                  <c:v>555.04999999999995</c:v>
                </c:pt>
                <c:pt idx="2">
                  <c:v>550.99</c:v>
                </c:pt>
                <c:pt idx="3">
                  <c:v>510.56</c:v>
                </c:pt>
                <c:pt idx="4">
                  <c:v>537.32000000000005</c:v>
                </c:pt>
              </c:numCache>
            </c:numRef>
          </c:val>
          <c:extLst>
            <c:ext xmlns:c16="http://schemas.microsoft.com/office/drawing/2014/chart" uri="{C3380CC4-5D6E-409C-BE32-E72D297353CC}">
              <c16:uniqueId val="{00000000-7F63-4F0C-AA02-95FB0AEC5B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F63-4F0C-AA02-95FB0AEC5B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85.81</c:v>
                </c:pt>
                <c:pt idx="1">
                  <c:v>93.43</c:v>
                </c:pt>
                <c:pt idx="2">
                  <c:v>91.98</c:v>
                </c:pt>
                <c:pt idx="3">
                  <c:v>92.01</c:v>
                </c:pt>
                <c:pt idx="4">
                  <c:v>94.69</c:v>
                </c:pt>
              </c:numCache>
            </c:numRef>
          </c:val>
          <c:extLst>
            <c:ext xmlns:c16="http://schemas.microsoft.com/office/drawing/2014/chart" uri="{C3380CC4-5D6E-409C-BE32-E72D297353CC}">
              <c16:uniqueId val="{00000000-7F53-418A-B64B-EA45A7A981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F53-418A-B64B-EA45A7A981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211.91</c:v>
                </c:pt>
                <c:pt idx="1">
                  <c:v>194.35</c:v>
                </c:pt>
                <c:pt idx="2">
                  <c:v>196.84</c:v>
                </c:pt>
                <c:pt idx="3">
                  <c:v>198.58</c:v>
                </c:pt>
                <c:pt idx="4">
                  <c:v>192.72</c:v>
                </c:pt>
              </c:numCache>
            </c:numRef>
          </c:val>
          <c:extLst>
            <c:ext xmlns:c16="http://schemas.microsoft.com/office/drawing/2014/chart" uri="{C3380CC4-5D6E-409C-BE32-E72D297353CC}">
              <c16:uniqueId val="{00000000-9121-490C-BA1C-129C5C59C1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121-490C-BA1C-129C5C59C1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J74" sqref="BJ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小郡市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59509</v>
      </c>
      <c r="AM8" s="41"/>
      <c r="AN8" s="41"/>
      <c r="AO8" s="41"/>
      <c r="AP8" s="41"/>
      <c r="AQ8" s="41"/>
      <c r="AR8" s="41"/>
      <c r="AS8" s="41"/>
      <c r="AT8" s="34">
        <f>データ!T6</f>
        <v>45.51</v>
      </c>
      <c r="AU8" s="34"/>
      <c r="AV8" s="34"/>
      <c r="AW8" s="34"/>
      <c r="AX8" s="34"/>
      <c r="AY8" s="34"/>
      <c r="AZ8" s="34"/>
      <c r="BA8" s="34"/>
      <c r="BB8" s="34">
        <f>データ!U6</f>
        <v>1307.5999999999999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54.88</v>
      </c>
      <c r="J10" s="34"/>
      <c r="K10" s="34"/>
      <c r="L10" s="34"/>
      <c r="M10" s="34"/>
      <c r="N10" s="34"/>
      <c r="O10" s="34"/>
      <c r="P10" s="34">
        <f>データ!P6</f>
        <v>96.09</v>
      </c>
      <c r="Q10" s="34"/>
      <c r="R10" s="34"/>
      <c r="S10" s="34"/>
      <c r="T10" s="34"/>
      <c r="U10" s="34"/>
      <c r="V10" s="34"/>
      <c r="W10" s="34">
        <f>データ!Q6</f>
        <v>89.95</v>
      </c>
      <c r="X10" s="34"/>
      <c r="Y10" s="34"/>
      <c r="Z10" s="34"/>
      <c r="AA10" s="34"/>
      <c r="AB10" s="34"/>
      <c r="AC10" s="34"/>
      <c r="AD10" s="41">
        <f>データ!R6</f>
        <v>3570</v>
      </c>
      <c r="AE10" s="41"/>
      <c r="AF10" s="41"/>
      <c r="AG10" s="41"/>
      <c r="AH10" s="41"/>
      <c r="AI10" s="41"/>
      <c r="AJ10" s="41"/>
      <c r="AK10" s="2"/>
      <c r="AL10" s="41">
        <f>データ!V6</f>
        <v>57138</v>
      </c>
      <c r="AM10" s="41"/>
      <c r="AN10" s="41"/>
      <c r="AO10" s="41"/>
      <c r="AP10" s="41"/>
      <c r="AQ10" s="41"/>
      <c r="AR10" s="41"/>
      <c r="AS10" s="41"/>
      <c r="AT10" s="34">
        <f>データ!W6</f>
        <v>13.25</v>
      </c>
      <c r="AU10" s="34"/>
      <c r="AV10" s="34"/>
      <c r="AW10" s="34"/>
      <c r="AX10" s="34"/>
      <c r="AY10" s="34"/>
      <c r="AZ10" s="34"/>
      <c r="BA10" s="34"/>
      <c r="BB10" s="34">
        <f>データ!X6</f>
        <v>4312.3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y6dp+hBlrgWyGIz75BagbhY5pYU2pbrj3dP+RTJzTtOZ8f4bVgWgAYBUZuGrSfVzV/bETy4malq7QFtXC+OoA==" saltValue="kG22B6E7t0Ie9s8F3O72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402168</v>
      </c>
      <c r="D6" s="19">
        <f t="shared" si="3"/>
        <v>46</v>
      </c>
      <c r="E6" s="19">
        <f t="shared" si="3"/>
        <v>17</v>
      </c>
      <c r="F6" s="19">
        <f t="shared" si="3"/>
        <v>1</v>
      </c>
      <c r="G6" s="19">
        <f t="shared" si="3"/>
        <v>0</v>
      </c>
      <c r="H6" s="19" t="str">
        <f t="shared" si="3"/>
        <v>福岡県　小郡市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54.88</v>
      </c>
      <c r="P6" s="20">
        <f t="shared" si="3"/>
        <v>96.09</v>
      </c>
      <c r="Q6" s="20">
        <f t="shared" si="3"/>
        <v>89.95</v>
      </c>
      <c r="R6" s="20">
        <f t="shared" si="3"/>
        <v>3570</v>
      </c>
      <c r="S6" s="20">
        <f t="shared" si="3"/>
        <v>59509</v>
      </c>
      <c r="T6" s="20">
        <f t="shared" si="3"/>
        <v>45.51</v>
      </c>
      <c r="U6" s="20">
        <f t="shared" si="3"/>
        <v>1307.5999999999999</v>
      </c>
      <c r="V6" s="20">
        <f t="shared" si="3"/>
        <v>57138</v>
      </c>
      <c r="W6" s="20">
        <f t="shared" si="3"/>
        <v>13.25</v>
      </c>
      <c r="X6" s="20">
        <f t="shared" si="3"/>
        <v>4312.3</v>
      </c>
      <c r="Y6" s="21">
        <f>IF(Y7="",NA(),Y7)</f>
        <v>91.97</v>
      </c>
      <c r="Z6" s="21">
        <f t="shared" ref="Z6:AH6" si="4">IF(Z7="",NA(),Z7)</f>
        <v>98.56</v>
      </c>
      <c r="AA6" s="21">
        <f t="shared" si="4"/>
        <v>98.53</v>
      </c>
      <c r="AB6" s="21">
        <f t="shared" si="4"/>
        <v>98.06</v>
      </c>
      <c r="AC6" s="21">
        <f t="shared" si="4"/>
        <v>100.39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67.540000000000006</v>
      </c>
      <c r="AV6" s="21">
        <f t="shared" ref="AV6:BD6" si="6">IF(AV7="",NA(),AV7)</f>
        <v>67.23</v>
      </c>
      <c r="AW6" s="21">
        <f t="shared" si="6"/>
        <v>71.14</v>
      </c>
      <c r="AX6" s="21">
        <f t="shared" si="6"/>
        <v>74.16</v>
      </c>
      <c r="AY6" s="21">
        <f t="shared" si="6"/>
        <v>77.349999999999994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534.24</v>
      </c>
      <c r="BG6" s="21">
        <f t="shared" ref="BG6:BO6" si="7">IF(BG7="",NA(),BG7)</f>
        <v>555.04999999999995</v>
      </c>
      <c r="BH6" s="21">
        <f t="shared" si="7"/>
        <v>550.99</v>
      </c>
      <c r="BI6" s="21">
        <f t="shared" si="7"/>
        <v>510.56</v>
      </c>
      <c r="BJ6" s="21">
        <f t="shared" si="7"/>
        <v>537.32000000000005</v>
      </c>
      <c r="BK6" s="21">
        <f t="shared" si="7"/>
        <v>857.88</v>
      </c>
      <c r="BL6" s="21">
        <f t="shared" si="7"/>
        <v>825.1</v>
      </c>
      <c r="BM6" s="21">
        <f t="shared" si="7"/>
        <v>789.87</v>
      </c>
      <c r="BN6" s="21">
        <f t="shared" si="7"/>
        <v>749.43</v>
      </c>
      <c r="BO6" s="21">
        <f t="shared" si="7"/>
        <v>698.04</v>
      </c>
      <c r="BP6" s="20" t="str">
        <f>IF(BP7="","",IF(BP7="-","【-】","【"&amp;SUBSTITUTE(TEXT(BP7,"#,##0.00"),"-","△")&amp;"】"))</f>
        <v>【602.56】</v>
      </c>
      <c r="BQ6" s="21">
        <f>IF(BQ7="",NA(),BQ7)</f>
        <v>85.81</v>
      </c>
      <c r="BR6" s="21">
        <f t="shared" ref="BR6:BZ6" si="8">IF(BR7="",NA(),BR7)</f>
        <v>93.43</v>
      </c>
      <c r="BS6" s="21">
        <f t="shared" si="8"/>
        <v>91.98</v>
      </c>
      <c r="BT6" s="21">
        <f t="shared" si="8"/>
        <v>92.01</v>
      </c>
      <c r="BU6" s="21">
        <f t="shared" si="8"/>
        <v>94.69</v>
      </c>
      <c r="BV6" s="21">
        <f t="shared" si="8"/>
        <v>94.97</v>
      </c>
      <c r="BW6" s="21">
        <f t="shared" si="8"/>
        <v>97.07</v>
      </c>
      <c r="BX6" s="21">
        <f t="shared" si="8"/>
        <v>98.06</v>
      </c>
      <c r="BY6" s="21">
        <f t="shared" si="8"/>
        <v>98.46</v>
      </c>
      <c r="BZ6" s="21">
        <f t="shared" si="8"/>
        <v>97.98</v>
      </c>
      <c r="CA6" s="20" t="str">
        <f>IF(CA7="","",IF(CA7="-","【-】","【"&amp;SUBSTITUTE(TEXT(CA7,"#,##0.00"),"-","△")&amp;"】"))</f>
        <v>【97.94】</v>
      </c>
      <c r="CB6" s="21">
        <f>IF(CB7="",NA(),CB7)</f>
        <v>211.91</v>
      </c>
      <c r="CC6" s="21">
        <f t="shared" ref="CC6:CK6" si="9">IF(CC7="",NA(),CC7)</f>
        <v>194.35</v>
      </c>
      <c r="CD6" s="21">
        <f t="shared" si="9"/>
        <v>196.84</v>
      </c>
      <c r="CE6" s="21">
        <f t="shared" si="9"/>
        <v>198.58</v>
      </c>
      <c r="CF6" s="21">
        <f t="shared" si="9"/>
        <v>192.72</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91.45</v>
      </c>
      <c r="CY6" s="21">
        <f t="shared" ref="CY6:DG6" si="11">IF(CY7="",NA(),CY7)</f>
        <v>92.02</v>
      </c>
      <c r="CZ6" s="21">
        <f t="shared" si="11"/>
        <v>92.07</v>
      </c>
      <c r="DA6" s="21">
        <f t="shared" si="11"/>
        <v>92.66</v>
      </c>
      <c r="DB6" s="21">
        <f t="shared" si="11"/>
        <v>92.11</v>
      </c>
      <c r="DC6" s="21">
        <f t="shared" si="11"/>
        <v>92.72</v>
      </c>
      <c r="DD6" s="21">
        <f t="shared" si="11"/>
        <v>92.88</v>
      </c>
      <c r="DE6" s="21">
        <f t="shared" si="11"/>
        <v>92.9</v>
      </c>
      <c r="DF6" s="21">
        <f t="shared" si="11"/>
        <v>92.89</v>
      </c>
      <c r="DG6" s="21">
        <f t="shared" si="11"/>
        <v>93.08</v>
      </c>
      <c r="DH6" s="20" t="str">
        <f>IF(DH7="","",IF(DH7="-","【-】","【"&amp;SUBSTITUTE(TEXT(DH7,"#,##0.00"),"-","△")&amp;"】"))</f>
        <v>【96.00】</v>
      </c>
      <c r="DI6" s="21">
        <f>IF(DI7="",NA(),DI7)</f>
        <v>10.74</v>
      </c>
      <c r="DJ6" s="21">
        <f t="shared" ref="DJ6:DR6" si="12">IF(DJ7="",NA(),DJ7)</f>
        <v>13.18</v>
      </c>
      <c r="DK6" s="21">
        <f t="shared" si="12"/>
        <v>15.58</v>
      </c>
      <c r="DL6" s="21">
        <f t="shared" si="12"/>
        <v>17.79</v>
      </c>
      <c r="DM6" s="21">
        <f t="shared" si="12"/>
        <v>19.579999999999998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1">
        <f t="shared" si="13"/>
        <v>2.14</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402168</v>
      </c>
      <c r="D7" s="23">
        <v>46</v>
      </c>
      <c r="E7" s="23">
        <v>17</v>
      </c>
      <c r="F7" s="23">
        <v>1</v>
      </c>
      <c r="G7" s="23">
        <v>0</v>
      </c>
      <c r="H7" s="23" t="s">
        <v>95</v>
      </c>
      <c r="I7" s="23" t="s">
        <v>96</v>
      </c>
      <c r="J7" s="23" t="s">
        <v>97</v>
      </c>
      <c r="K7" s="23" t="s">
        <v>98</v>
      </c>
      <c r="L7" s="23" t="s">
        <v>99</v>
      </c>
      <c r="M7" s="23" t="s">
        <v>100</v>
      </c>
      <c r="N7" s="24" t="s">
        <v>101</v>
      </c>
      <c r="O7" s="24">
        <v>54.88</v>
      </c>
      <c r="P7" s="24">
        <v>96.09</v>
      </c>
      <c r="Q7" s="24">
        <v>89.95</v>
      </c>
      <c r="R7" s="24">
        <v>3570</v>
      </c>
      <c r="S7" s="24">
        <v>59509</v>
      </c>
      <c r="T7" s="24">
        <v>45.51</v>
      </c>
      <c r="U7" s="24">
        <v>1307.5999999999999</v>
      </c>
      <c r="V7" s="24">
        <v>57138</v>
      </c>
      <c r="W7" s="24">
        <v>13.25</v>
      </c>
      <c r="X7" s="24">
        <v>4312.3</v>
      </c>
      <c r="Y7" s="24">
        <v>91.97</v>
      </c>
      <c r="Z7" s="24">
        <v>98.56</v>
      </c>
      <c r="AA7" s="24">
        <v>98.53</v>
      </c>
      <c r="AB7" s="24">
        <v>98.06</v>
      </c>
      <c r="AC7" s="24">
        <v>100.39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67.540000000000006</v>
      </c>
      <c r="AV7" s="24">
        <v>67.23</v>
      </c>
      <c r="AW7" s="24">
        <v>71.14</v>
      </c>
      <c r="AX7" s="24">
        <v>74.16</v>
      </c>
      <c r="AY7" s="24">
        <v>77.349999999999994</v>
      </c>
      <c r="AZ7" s="24">
        <v>67.930000000000007</v>
      </c>
      <c r="BA7" s="24">
        <v>68.53</v>
      </c>
      <c r="BB7" s="24">
        <v>69.180000000000007</v>
      </c>
      <c r="BC7" s="24">
        <v>76.319999999999993</v>
      </c>
      <c r="BD7" s="24">
        <v>80.33</v>
      </c>
      <c r="BE7" s="24">
        <v>82.75</v>
      </c>
      <c r="BF7" s="24">
        <v>534.24</v>
      </c>
      <c r="BG7" s="24">
        <v>555.04999999999995</v>
      </c>
      <c r="BH7" s="24">
        <v>550.99</v>
      </c>
      <c r="BI7" s="24">
        <v>510.56</v>
      </c>
      <c r="BJ7" s="24">
        <v>537.32000000000005</v>
      </c>
      <c r="BK7" s="24">
        <v>857.88</v>
      </c>
      <c r="BL7" s="24">
        <v>825.1</v>
      </c>
      <c r="BM7" s="24">
        <v>789.87</v>
      </c>
      <c r="BN7" s="24">
        <v>749.43</v>
      </c>
      <c r="BO7" s="24">
        <v>698.04</v>
      </c>
      <c r="BP7" s="24">
        <v>602.55999999999995</v>
      </c>
      <c r="BQ7" s="24">
        <v>85.81</v>
      </c>
      <c r="BR7" s="24">
        <v>93.43</v>
      </c>
      <c r="BS7" s="24">
        <v>91.98</v>
      </c>
      <c r="BT7" s="24">
        <v>92.01</v>
      </c>
      <c r="BU7" s="24">
        <v>94.69</v>
      </c>
      <c r="BV7" s="24">
        <v>94.97</v>
      </c>
      <c r="BW7" s="24">
        <v>97.07</v>
      </c>
      <c r="BX7" s="24">
        <v>98.06</v>
      </c>
      <c r="BY7" s="24">
        <v>98.46</v>
      </c>
      <c r="BZ7" s="24">
        <v>97.98</v>
      </c>
      <c r="CA7" s="24">
        <v>97.94</v>
      </c>
      <c r="CB7" s="24">
        <v>211.91</v>
      </c>
      <c r="CC7" s="24">
        <v>194.35</v>
      </c>
      <c r="CD7" s="24">
        <v>196.84</v>
      </c>
      <c r="CE7" s="24">
        <v>198.58</v>
      </c>
      <c r="CF7" s="24">
        <v>192.72</v>
      </c>
      <c r="CG7" s="24">
        <v>159.49</v>
      </c>
      <c r="CH7" s="24">
        <v>157.81</v>
      </c>
      <c r="CI7" s="24">
        <v>157.37</v>
      </c>
      <c r="CJ7" s="24">
        <v>157.44999999999999</v>
      </c>
      <c r="CK7" s="24">
        <v>159.75</v>
      </c>
      <c r="CL7" s="24">
        <v>140.97999999999999</v>
      </c>
      <c r="CM7" s="24" t="s">
        <v>101</v>
      </c>
      <c r="CN7" s="24" t="s">
        <v>101</v>
      </c>
      <c r="CO7" s="24" t="s">
        <v>101</v>
      </c>
      <c r="CP7" s="24" t="s">
        <v>101</v>
      </c>
      <c r="CQ7" s="24" t="s">
        <v>101</v>
      </c>
      <c r="CR7" s="24">
        <v>65.28</v>
      </c>
      <c r="CS7" s="24">
        <v>64.92</v>
      </c>
      <c r="CT7" s="24">
        <v>64.14</v>
      </c>
      <c r="CU7" s="24">
        <v>63.71</v>
      </c>
      <c r="CV7" s="24">
        <v>64.95</v>
      </c>
      <c r="CW7" s="24">
        <v>60.13</v>
      </c>
      <c r="CX7" s="24">
        <v>91.45</v>
      </c>
      <c r="CY7" s="24">
        <v>92.02</v>
      </c>
      <c r="CZ7" s="24">
        <v>92.07</v>
      </c>
      <c r="DA7" s="24">
        <v>92.66</v>
      </c>
      <c r="DB7" s="24">
        <v>92.11</v>
      </c>
      <c r="DC7" s="24">
        <v>92.72</v>
      </c>
      <c r="DD7" s="24">
        <v>92.88</v>
      </c>
      <c r="DE7" s="24">
        <v>92.9</v>
      </c>
      <c r="DF7" s="24">
        <v>92.89</v>
      </c>
      <c r="DG7" s="24">
        <v>93.08</v>
      </c>
      <c r="DH7" s="24">
        <v>96</v>
      </c>
      <c r="DI7" s="24">
        <v>10.74</v>
      </c>
      <c r="DJ7" s="24">
        <v>13.18</v>
      </c>
      <c r="DK7" s="24">
        <v>15.58</v>
      </c>
      <c r="DL7" s="24">
        <v>17.79</v>
      </c>
      <c r="DM7" s="24">
        <v>19.579999999999998</v>
      </c>
      <c r="DN7" s="24">
        <v>23.79</v>
      </c>
      <c r="DO7" s="24">
        <v>25.66</v>
      </c>
      <c r="DP7" s="24">
        <v>27.46</v>
      </c>
      <c r="DQ7" s="24">
        <v>29.93</v>
      </c>
      <c r="DR7" s="24">
        <v>31.89</v>
      </c>
      <c r="DS7" s="24">
        <v>42.2</v>
      </c>
      <c r="DT7" s="24">
        <v>0</v>
      </c>
      <c r="DU7" s="24">
        <v>0</v>
      </c>
      <c r="DV7" s="24">
        <v>0</v>
      </c>
      <c r="DW7" s="24">
        <v>0</v>
      </c>
      <c r="DX7" s="24">
        <v>2.14</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109</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　哲</cp:lastModifiedBy>
  <cp:lastPrinted>2026-02-18T02:21:33Z</cp:lastPrinted>
  <dcterms:created xsi:type="dcterms:W3CDTF">2025-12-23T06:05:27Z</dcterms:created>
  <dcterms:modified xsi:type="dcterms:W3CDTF">2026-02-18T02:22:28Z</dcterms:modified>
  <cp:category/>
</cp:coreProperties>
</file>